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7400" windowHeight="9465"/>
  </bookViews>
  <sheets>
    <sheet name="дод3.3" sheetId="1" r:id="rId1"/>
  </sheets>
  <externalReferences>
    <externalReference r:id="rId2"/>
  </externalReferences>
  <definedNames>
    <definedName name="_xlnm._FilterDatabase" localSheetId="0" hidden="1">дод3.3!$I$1:$I$55</definedName>
    <definedName name="_xlnm.Print_Titles" localSheetId="0">дод3.3!$A:$A,дод3.3!$8:$9</definedName>
    <definedName name="_xlnm.Print_Area" localSheetId="0">дод3.3!$A$1:$E$48</definedName>
  </definedNames>
  <calcPr calcId="124519"/>
</workbook>
</file>

<file path=xl/calcChain.xml><?xml version="1.0" encoding="utf-8"?>
<calcChain xmlns="http://schemas.openxmlformats.org/spreadsheetml/2006/main">
  <c r="D41" i="1"/>
  <c r="E41"/>
  <c r="C40"/>
  <c r="C41" s="1"/>
  <c r="D39"/>
  <c r="E39"/>
  <c r="F39"/>
  <c r="G39"/>
  <c r="H39"/>
  <c r="I39"/>
  <c r="J39"/>
  <c r="K39"/>
  <c r="L39"/>
  <c r="M39"/>
  <c r="N39"/>
  <c r="C38"/>
  <c r="C39" s="1"/>
  <c r="C33"/>
  <c r="C34" s="1"/>
  <c r="D34"/>
  <c r="C13"/>
  <c r="C14"/>
  <c r="E16"/>
  <c r="D16"/>
  <c r="C15"/>
  <c r="C12"/>
  <c r="C11"/>
  <c r="C10"/>
  <c r="C42"/>
  <c r="C43" s="1"/>
  <c r="D43"/>
  <c r="D44" s="1"/>
  <c r="E43"/>
  <c r="D37"/>
  <c r="E37"/>
  <c r="C35"/>
  <c r="C36"/>
  <c r="D30"/>
  <c r="D32" s="1"/>
  <c r="E30"/>
  <c r="E32" s="1"/>
  <c r="E44" s="1"/>
  <c r="C30"/>
  <c r="C31"/>
  <c r="C32" s="1"/>
  <c r="E57"/>
  <c r="D57"/>
  <c r="C57"/>
  <c r="I54"/>
  <c r="I53"/>
  <c r="I51"/>
  <c r="G54"/>
  <c r="G58" s="1"/>
  <c r="F54"/>
  <c r="F58" s="1"/>
  <c r="H30"/>
  <c r="I29"/>
  <c r="H29"/>
  <c r="E28"/>
  <c r="D28"/>
  <c r="H28" s="1"/>
  <c r="C28"/>
  <c r="I28"/>
  <c r="I27"/>
  <c r="H27"/>
  <c r="E26"/>
  <c r="D26"/>
  <c r="H26" s="1"/>
  <c r="C26"/>
  <c r="I26"/>
  <c r="I25"/>
  <c r="H25"/>
  <c r="E24"/>
  <c r="D24"/>
  <c r="C24"/>
  <c r="I23"/>
  <c r="H23"/>
  <c r="E22"/>
  <c r="D22"/>
  <c r="C22"/>
  <c r="I22" s="1"/>
  <c r="I21"/>
  <c r="H21"/>
  <c r="E20"/>
  <c r="D20"/>
  <c r="H20" s="1"/>
  <c r="C20"/>
  <c r="I20"/>
  <c r="I19"/>
  <c r="H19"/>
  <c r="E18"/>
  <c r="D18"/>
  <c r="H18" s="1"/>
  <c r="C18"/>
  <c r="I18"/>
  <c r="I17"/>
  <c r="H17"/>
  <c r="D58"/>
  <c r="D52"/>
  <c r="F52"/>
  <c r="G52"/>
  <c r="E52"/>
  <c r="E58"/>
  <c r="C52"/>
  <c r="I52" s="1"/>
  <c r="C58"/>
  <c r="H24"/>
  <c r="C37" l="1"/>
  <c r="C44" s="1"/>
  <c r="H22"/>
  <c r="C16"/>
  <c r="I16" s="1"/>
  <c r="I24"/>
  <c r="I30"/>
  <c r="H16" l="1"/>
</calcChain>
</file>

<file path=xl/sharedStrings.xml><?xml version="1.0" encoding="utf-8"?>
<sst xmlns="http://schemas.openxmlformats.org/spreadsheetml/2006/main" count="49" uniqueCount="36">
  <si>
    <t>Призначення субвенції</t>
  </si>
  <si>
    <t>Всього</t>
  </si>
  <si>
    <t>загальний фонд</t>
  </si>
  <si>
    <t>спеціальний фонд</t>
  </si>
  <si>
    <t>Всього:</t>
  </si>
  <si>
    <t>контроль</t>
  </si>
  <si>
    <t>Місцевий бюджет, якому надається субвенція</t>
  </si>
  <si>
    <t>В.Р.Троценко</t>
  </si>
  <si>
    <t>Заступник голови ради</t>
  </si>
  <si>
    <t>Салівська сільська рада</t>
  </si>
  <si>
    <t>Капітальні видатки на придбання дитячого ігрового майданчика для встановлення на території Салівської сільської ради Черняхівського району Житомирської області</t>
  </si>
  <si>
    <t>Капітальні видатки на придбання ноутбука, телевізора та звукової апаратури для Салівської сільської ради Черняхівського району Житомирської області</t>
  </si>
  <si>
    <t>Стиртівська сільська рада</t>
  </si>
  <si>
    <t>Капітальні видатки на придбання дитячого ігрового майданчика для Стиртівської сільської ради з подальшим встановленням у с. Федорівка Черняхівського району Житомирської області</t>
  </si>
  <si>
    <t>Разом:</t>
  </si>
  <si>
    <t xml:space="preserve">Реконструкція – термомодернізація будівлі ДНЗ № 1 “Веселка” за адресою: вул. Івана Франка, 14 в 
смт Черняхів, Житомирська область
</t>
  </si>
  <si>
    <t>Видиборський сільський бюджет</t>
  </si>
  <si>
    <t>Черняхівський селищний бюджет</t>
  </si>
  <si>
    <r>
      <t>Капітальні видатки на придбання комплектів звукової, мультимедійної та комп</t>
    </r>
    <r>
      <rPr>
        <sz val="14"/>
        <rFont val="Arial Cyr"/>
        <charset val="204"/>
      </rPr>
      <t>'</t>
    </r>
    <r>
      <rPr>
        <sz val="14"/>
        <rFont val="Times New Roman"/>
        <family val="1"/>
        <charset val="204"/>
      </rPr>
      <t>ютерної техніки для будинку культури с.Видибор, Видиборська сільська рада</t>
    </r>
  </si>
  <si>
    <t>Додаток 3.3</t>
  </si>
  <si>
    <t>Субвенція з місцевого бюджету на здійснення заходів щодо соціально-економічного розвитку окремих територій за рахунок відповідної субвенції з державного бюджету на 2019 рік</t>
  </si>
  <si>
    <t>Будівництво спортивного залу в смт Черняхів Житомирської області. Адреса: Житомирська обл., м.Черняхів, вул.1 Травня, 1а</t>
  </si>
  <si>
    <t>Капітальні видатки на придбання дитячого майданчика для Дошкільного навчального закладу №4 смт Черняхів Житомирської області</t>
  </si>
  <si>
    <t>Капітальний ремонт спортивного майданчика на житловому масиві по вул.Володимирська. 51 в смт Черняхів Житомирської області</t>
  </si>
  <si>
    <t>VІІ скликання від 27 вересня 2019 року</t>
  </si>
  <si>
    <t xml:space="preserve">Капітальні видатки на придбання ігрового комплексу для Черняхівської селищної ради з подальшим встановленням по І провул. М.Дашкевича </t>
  </si>
  <si>
    <t>Реконструкція Майдану Рад в смт Черняхів Житомирської області</t>
  </si>
  <si>
    <t>Горбулівський сільський бюджет</t>
  </si>
  <si>
    <t>Капітальні видатки на придбання ігрового комплексу для Горбулівського дошкільного навчального закладу “Сонечко” Горбулівської сільської ради</t>
  </si>
  <si>
    <t>Селецький сільський бюджет</t>
  </si>
  <si>
    <t>Капітальні видатки на придбання ігрового комплексу для Селецького дошкільного навчального закладу “Сонечко” Селецької сільської ради</t>
  </si>
  <si>
    <t>Капітальні видатки на придбання ігрового комплексу для Сліпчицького дошкільного навчального закладу “Дзвіночок”</t>
  </si>
  <si>
    <t>Сліпчицький сільський бюджет</t>
  </si>
  <si>
    <t>до рішення тридцять другої позачергової</t>
  </si>
  <si>
    <t xml:space="preserve">сесії Черняхівської районної ради </t>
  </si>
  <si>
    <t>(грн)</t>
  </si>
</sst>
</file>

<file path=xl/styles.xml><?xml version="1.0" encoding="utf-8"?>
<styleSheet xmlns="http://schemas.openxmlformats.org/spreadsheetml/2006/main">
  <fonts count="16"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indexed="4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36"/>
      <name val="Times New Roman"/>
      <family val="1"/>
      <charset val="204"/>
    </font>
    <font>
      <sz val="10"/>
      <name val="Helv"/>
      <charset val="204"/>
    </font>
    <font>
      <sz val="14"/>
      <name val="Arial"/>
      <family val="2"/>
      <charset val="204"/>
    </font>
    <font>
      <sz val="14"/>
      <color indexed="10"/>
      <name val="Times New Roman"/>
      <family val="1"/>
      <charset val="204"/>
    </font>
    <font>
      <sz val="8"/>
      <name val="Arial Cyr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sz val="14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9" fillId="0" borderId="0"/>
    <xf numFmtId="0" fontId="1" fillId="0" borderId="0" applyFont="0" applyFill="0" applyBorder="0" applyAlignment="0" applyProtection="0"/>
  </cellStyleXfs>
  <cellXfs count="104">
    <xf numFmtId="0" fontId="0" fillId="0" borderId="0" xfId="0"/>
    <xf numFmtId="0" fontId="3" fillId="0" borderId="0" xfId="0" applyFont="1" applyFill="1"/>
    <xf numFmtId="0" fontId="1" fillId="0" borderId="0" xfId="0" applyFont="1"/>
    <xf numFmtId="0" fontId="3" fillId="0" borderId="0" xfId="0" applyFont="1" applyAlignment="1"/>
    <xf numFmtId="0" fontId="4" fillId="0" borderId="0" xfId="0" applyFont="1"/>
    <xf numFmtId="0" fontId="5" fillId="2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3" fillId="0" borderId="0" xfId="0" applyFont="1"/>
    <xf numFmtId="3" fontId="7" fillId="0" borderId="2" xfId="0" applyNumberFormat="1" applyFont="1" applyBorder="1" applyAlignment="1">
      <alignment horizontal="center" wrapText="1"/>
    </xf>
    <xf numFmtId="3" fontId="3" fillId="3" borderId="0" xfId="0" applyNumberFormat="1" applyFont="1" applyFill="1"/>
    <xf numFmtId="0" fontId="3" fillId="3" borderId="0" xfId="0" applyFont="1" applyFill="1"/>
    <xf numFmtId="0" fontId="7" fillId="2" borderId="2" xfId="0" applyFont="1" applyFill="1" applyBorder="1" applyAlignment="1">
      <alignment wrapText="1"/>
    </xf>
    <xf numFmtId="0" fontId="8" fillId="2" borderId="2" xfId="0" applyFont="1" applyFill="1" applyBorder="1" applyAlignment="1">
      <alignment horizontal="left" vertical="center" wrapText="1"/>
    </xf>
    <xf numFmtId="3" fontId="7" fillId="0" borderId="0" xfId="0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7" fillId="2" borderId="0" xfId="0" applyFont="1" applyFill="1" applyBorder="1" applyAlignment="1">
      <alignment wrapText="1"/>
    </xf>
    <xf numFmtId="3" fontId="7" fillId="2" borderId="0" xfId="0" applyNumberFormat="1" applyFont="1" applyFill="1" applyBorder="1" applyAlignment="1">
      <alignment horizontal="center" wrapText="1"/>
    </xf>
    <xf numFmtId="0" fontId="3" fillId="0" borderId="0" xfId="3" applyFont="1" applyBorder="1"/>
    <xf numFmtId="0" fontId="3" fillId="2" borderId="0" xfId="3" applyFont="1" applyFill="1" applyBorder="1"/>
    <xf numFmtId="0" fontId="10" fillId="2" borderId="0" xfId="3" applyFont="1" applyFill="1"/>
    <xf numFmtId="0" fontId="3" fillId="0" borderId="0" xfId="0" applyFont="1" applyAlignment="1">
      <alignment wrapText="1"/>
    </xf>
    <xf numFmtId="0" fontId="3" fillId="2" borderId="0" xfId="0" applyFont="1" applyFill="1"/>
    <xf numFmtId="0" fontId="1" fillId="0" borderId="0" xfId="3" applyFont="1"/>
    <xf numFmtId="3" fontId="3" fillId="2" borderId="0" xfId="0" applyNumberFormat="1" applyFont="1" applyFill="1"/>
    <xf numFmtId="0" fontId="7" fillId="0" borderId="0" xfId="0" applyFont="1" applyAlignment="1">
      <alignment wrapText="1"/>
    </xf>
    <xf numFmtId="0" fontId="7" fillId="2" borderId="0" xfId="0" applyFont="1" applyFill="1"/>
    <xf numFmtId="3" fontId="7" fillId="2" borderId="0" xfId="0" applyNumberFormat="1" applyFont="1" applyFill="1"/>
    <xf numFmtId="3" fontId="7" fillId="0" borderId="0" xfId="0" applyNumberFormat="1" applyFont="1" applyFill="1"/>
    <xf numFmtId="0" fontId="7" fillId="0" borderId="0" xfId="0" applyFont="1"/>
    <xf numFmtId="3" fontId="3" fillId="0" borderId="0" xfId="0" applyNumberFormat="1" applyFont="1" applyFill="1"/>
    <xf numFmtId="3" fontId="3" fillId="0" borderId="0" xfId="0" applyNumberFormat="1" applyFont="1"/>
    <xf numFmtId="0" fontId="11" fillId="0" borderId="0" xfId="0" applyFont="1" applyAlignment="1">
      <alignment wrapText="1"/>
    </xf>
    <xf numFmtId="0" fontId="11" fillId="2" borderId="0" xfId="0" applyFont="1" applyFill="1"/>
    <xf numFmtId="3" fontId="11" fillId="2" borderId="0" xfId="0" applyNumberFormat="1" applyFont="1" applyFill="1"/>
    <xf numFmtId="0" fontId="11" fillId="0" borderId="0" xfId="0" applyFont="1"/>
    <xf numFmtId="0" fontId="13" fillId="0" borderId="0" xfId="0" applyFont="1"/>
    <xf numFmtId="0" fontId="6" fillId="2" borderId="0" xfId="0" applyFont="1" applyFill="1" applyAlignment="1"/>
    <xf numFmtId="0" fontId="6" fillId="0" borderId="0" xfId="0" applyFont="1" applyFill="1" applyAlignment="1"/>
    <xf numFmtId="0" fontId="14" fillId="0" borderId="0" xfId="0" applyFont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3" fontId="14" fillId="0" borderId="2" xfId="0" applyNumberFormat="1" applyFont="1" applyBorder="1" applyAlignment="1">
      <alignment horizontal="center" wrapText="1"/>
    </xf>
    <xf numFmtId="0" fontId="3" fillId="0" borderId="2" xfId="0" applyFont="1" applyBorder="1" applyAlignment="1">
      <alignment vertical="top" wrapText="1"/>
    </xf>
    <xf numFmtId="2" fontId="7" fillId="2" borderId="0" xfId="0" applyNumberFormat="1" applyFont="1" applyFill="1" applyBorder="1" applyAlignment="1">
      <alignment horizontal="center" wrapText="1"/>
    </xf>
    <xf numFmtId="3" fontId="7" fillId="4" borderId="0" xfId="0" applyNumberFormat="1" applyFont="1" applyFill="1" applyBorder="1" applyAlignment="1">
      <alignment horizontal="center" wrapText="1"/>
    </xf>
    <xf numFmtId="3" fontId="7" fillId="5" borderId="0" xfId="0" applyNumberFormat="1" applyFont="1" applyFill="1" applyBorder="1" applyAlignment="1">
      <alignment horizontal="center" wrapText="1"/>
    </xf>
    <xf numFmtId="3" fontId="3" fillId="5" borderId="0" xfId="0" applyNumberFormat="1" applyFont="1" applyFill="1"/>
    <xf numFmtId="0" fontId="3" fillId="5" borderId="0" xfId="0" applyFont="1" applyFill="1"/>
    <xf numFmtId="3" fontId="14" fillId="5" borderId="2" xfId="0" applyNumberFormat="1" applyFont="1" applyFill="1" applyBorder="1" applyAlignment="1">
      <alignment horizontal="center" wrapText="1"/>
    </xf>
    <xf numFmtId="3" fontId="7" fillId="5" borderId="2" xfId="0" applyNumberFormat="1" applyFont="1" applyFill="1" applyBorder="1" applyAlignment="1">
      <alignment horizontal="center" wrapText="1"/>
    </xf>
    <xf numFmtId="3" fontId="7" fillId="5" borderId="0" xfId="0" applyNumberFormat="1" applyFont="1" applyFill="1"/>
    <xf numFmtId="0" fontId="7" fillId="5" borderId="0" xfId="0" applyFont="1" applyFill="1"/>
    <xf numFmtId="0" fontId="7" fillId="5" borderId="2" xfId="0" applyFont="1" applyFill="1" applyBorder="1" applyAlignment="1">
      <alignment wrapText="1"/>
    </xf>
    <xf numFmtId="0" fontId="3" fillId="5" borderId="2" xfId="0" applyFont="1" applyFill="1" applyBorder="1"/>
    <xf numFmtId="0" fontId="7" fillId="5" borderId="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wrapText="1"/>
    </xf>
    <xf numFmtId="0" fontId="7" fillId="4" borderId="2" xfId="0" applyFont="1" applyFill="1" applyBorder="1" applyAlignment="1">
      <alignment horizontal="center" vertical="center" wrapText="1"/>
    </xf>
    <xf numFmtId="3" fontId="7" fillId="4" borderId="0" xfId="0" applyNumberFormat="1" applyFont="1" applyFill="1"/>
    <xf numFmtId="0" fontId="7" fillId="4" borderId="0" xfId="0" applyFont="1" applyFill="1"/>
    <xf numFmtId="1" fontId="7" fillId="2" borderId="2" xfId="4" applyNumberFormat="1" applyFont="1" applyFill="1" applyBorder="1" applyAlignment="1">
      <alignment horizontal="center" vertical="center" wrapText="1"/>
    </xf>
    <xf numFmtId="1" fontId="3" fillId="2" borderId="2" xfId="4" applyNumberFormat="1" applyFont="1" applyFill="1" applyBorder="1" applyAlignment="1">
      <alignment horizontal="center" vertical="center" wrapText="1"/>
    </xf>
    <xf numFmtId="1" fontId="5" fillId="2" borderId="2" xfId="4" applyNumberFormat="1" applyFont="1" applyFill="1" applyBorder="1" applyAlignment="1">
      <alignment horizontal="center" vertical="center" wrapText="1"/>
    </xf>
    <xf numFmtId="1" fontId="7" fillId="5" borderId="2" xfId="0" applyNumberFormat="1" applyFont="1" applyFill="1" applyBorder="1" applyAlignment="1">
      <alignment horizontal="center" wrapText="1"/>
    </xf>
    <xf numFmtId="1" fontId="8" fillId="2" borderId="2" xfId="0" applyNumberFormat="1" applyFont="1" applyFill="1" applyBorder="1" applyAlignment="1">
      <alignment horizontal="right" vertical="center"/>
    </xf>
    <xf numFmtId="1" fontId="8" fillId="0" borderId="2" xfId="0" applyNumberFormat="1" applyFont="1" applyFill="1" applyBorder="1" applyAlignment="1">
      <alignment horizontal="right" vertical="center"/>
    </xf>
    <xf numFmtId="1" fontId="7" fillId="2" borderId="2" xfId="0" applyNumberFormat="1" applyFont="1" applyFill="1" applyBorder="1" applyAlignment="1">
      <alignment horizontal="center" wrapText="1"/>
    </xf>
    <xf numFmtId="1" fontId="7" fillId="4" borderId="2" xfId="0" applyNumberFormat="1" applyFont="1" applyFill="1" applyBorder="1" applyAlignment="1">
      <alignment horizontal="center" wrapText="1"/>
    </xf>
    <xf numFmtId="0" fontId="3" fillId="0" borderId="2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horizontal="left" vertical="center" wrapText="1"/>
    </xf>
    <xf numFmtId="1" fontId="7" fillId="0" borderId="2" xfId="0" applyNumberFormat="1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1" fontId="7" fillId="2" borderId="2" xfId="0" applyNumberFormat="1" applyFont="1" applyFill="1" applyBorder="1" applyAlignment="1">
      <alignment horizontal="center" vertical="center" wrapText="1"/>
    </xf>
    <xf numFmtId="1" fontId="3" fillId="2" borderId="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0" xfId="0" applyFont="1" applyFill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1" fontId="7" fillId="0" borderId="2" xfId="0" applyNumberFormat="1" applyFont="1" applyFill="1" applyBorder="1" applyAlignment="1">
      <alignment horizontal="center" wrapText="1"/>
    </xf>
    <xf numFmtId="1" fontId="3" fillId="0" borderId="2" xfId="0" applyNumberFormat="1" applyFont="1" applyFill="1" applyBorder="1" applyAlignment="1">
      <alignment horizontal="center" wrapText="1"/>
    </xf>
    <xf numFmtId="1" fontId="7" fillId="0" borderId="2" xfId="0" applyNumberFormat="1" applyFont="1" applyFill="1" applyBorder="1" applyAlignment="1">
      <alignment horizontal="center" vertical="center" wrapText="1"/>
    </xf>
    <xf numFmtId="1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7" fillId="5" borderId="2" xfId="0" applyFont="1" applyFill="1" applyBorder="1" applyAlignment="1">
      <alignment horizontal="left" vertical="center" wrapText="1"/>
    </xf>
    <xf numFmtId="0" fontId="15" fillId="0" borderId="0" xfId="0" applyFont="1"/>
    <xf numFmtId="0" fontId="3" fillId="0" borderId="0" xfId="0" applyFont="1" applyAlignment="1">
      <alignment horizontal="left" wrapText="1"/>
    </xf>
    <xf numFmtId="0" fontId="3" fillId="2" borderId="0" xfId="0" applyFont="1" applyFill="1" applyAlignment="1">
      <alignment horizontal="left"/>
    </xf>
    <xf numFmtId="0" fontId="7" fillId="0" borderId="0" xfId="0" applyFont="1" applyBorder="1" applyAlignment="1">
      <alignment horizontal="center" wrapText="1"/>
    </xf>
    <xf numFmtId="0" fontId="7" fillId="2" borderId="0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vertical="center" wrapText="1"/>
    </xf>
    <xf numFmtId="0" fontId="6" fillId="0" borderId="0" xfId="0" applyFont="1"/>
    <xf numFmtId="0" fontId="7" fillId="0" borderId="0" xfId="0" applyFont="1" applyAlignment="1">
      <alignment horizontal="center" wrapText="1"/>
    </xf>
    <xf numFmtId="0" fontId="7" fillId="0" borderId="0" xfId="0" applyFont="1" applyFill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3" fillId="2" borderId="0" xfId="3" applyFont="1" applyFill="1" applyBorder="1" applyAlignment="1">
      <alignment horizontal="center"/>
    </xf>
    <xf numFmtId="0" fontId="3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</cellXfs>
  <cellStyles count="7">
    <cellStyle name="Normal_Доходи" xfId="1"/>
    <cellStyle name="Обычный" xfId="0" builtinId="0"/>
    <cellStyle name="Обычный 3" xfId="2"/>
    <cellStyle name="Обычный_dodатки_2015_вересень" xfId="3"/>
    <cellStyle name="Обычный_Сеся15.08.08" xfId="4"/>
    <cellStyle name="Стиль 1" xfId="5"/>
    <cellStyle name="Финансовый 2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A125~1/LOCALS~1/Temp/Rar$DIa0.707/dod_&#1090;&#1088;&#1072;&#1074;&#1077;&#1085;&#1100;_2018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д1"/>
      <sheetName val="дод1.1"/>
      <sheetName val="дод1.2"/>
      <sheetName val="дод1.3"/>
      <sheetName val="дод1.4"/>
      <sheetName val="дод2"/>
      <sheetName val="дод3"/>
      <sheetName val="дод5"/>
      <sheetName val="дод6"/>
    </sheetNames>
    <sheetDataSet>
      <sheetData sheetId="0">
        <row r="137">
          <cell r="C137">
            <v>16418422</v>
          </cell>
          <cell r="E137">
            <v>16418422</v>
          </cell>
          <cell r="F137">
            <v>16418422</v>
          </cell>
          <cell r="G137">
            <v>49255266</v>
          </cell>
        </row>
        <row r="138">
          <cell r="F138">
            <v>17082390</v>
          </cell>
          <cell r="G138">
            <v>52733490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Q58"/>
  <sheetViews>
    <sheetView tabSelected="1" view="pageBreakPreview" zoomScale="74" zoomScaleNormal="65" zoomScaleSheetLayoutView="74" workbookViewId="0">
      <pane xSplit="2" ySplit="9" topLeftCell="C10" activePane="bottomRight" state="frozen"/>
      <selection pane="topRight" activeCell="C1" sqref="C1"/>
      <selection pane="bottomLeft" activeCell="A8" sqref="A8"/>
      <selection pane="bottomRight" activeCell="E8" sqref="E8"/>
    </sheetView>
  </sheetViews>
  <sheetFormatPr defaultRowHeight="18.75"/>
  <cols>
    <col min="1" max="1" width="19.42578125" style="22" customWidth="1"/>
    <col min="2" max="2" width="36.28515625" style="23" customWidth="1"/>
    <col min="3" max="4" width="14.140625" style="23" customWidth="1"/>
    <col min="5" max="5" width="14" style="1" customWidth="1"/>
    <col min="6" max="6" width="16.85546875" style="9" hidden="1" customWidth="1"/>
    <col min="7" max="7" width="13.7109375" style="9" hidden="1" customWidth="1"/>
    <col min="8" max="8" width="16.42578125" style="9" hidden="1" customWidth="1"/>
    <col min="9" max="9" width="17.140625" style="9" hidden="1" customWidth="1"/>
    <col min="10" max="14" width="0" style="9" hidden="1" customWidth="1"/>
    <col min="15" max="16384" width="9.140625" style="9"/>
  </cols>
  <sheetData>
    <row r="1" spans="1:43" s="2" customFormat="1" ht="20.25" customHeight="1">
      <c r="A1" s="86"/>
      <c r="B1" s="84"/>
      <c r="C1" s="38" t="s">
        <v>19</v>
      </c>
      <c r="D1" s="84"/>
      <c r="E1" s="1"/>
      <c r="F1" s="37"/>
      <c r="G1" s="3"/>
      <c r="H1" s="4"/>
      <c r="I1" s="4">
        <v>1</v>
      </c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</row>
    <row r="2" spans="1:43" s="2" customFormat="1" ht="18" customHeight="1">
      <c r="A2" s="85"/>
      <c r="B2" s="86"/>
      <c r="C2" s="38" t="s">
        <v>33</v>
      </c>
      <c r="D2" s="84"/>
      <c r="E2" s="1"/>
      <c r="F2" s="37"/>
      <c r="G2" s="3"/>
      <c r="H2" s="4"/>
      <c r="I2" s="4">
        <v>1</v>
      </c>
      <c r="J2" s="4"/>
      <c r="K2" s="4"/>
      <c r="L2" s="5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</row>
    <row r="3" spans="1:43" s="2" customFormat="1" ht="18" customHeight="1">
      <c r="A3" s="85"/>
      <c r="B3" s="86"/>
      <c r="C3" s="38" t="s">
        <v>34</v>
      </c>
      <c r="D3" s="84"/>
      <c r="E3" s="1"/>
      <c r="F3" s="37"/>
      <c r="G3" s="3"/>
      <c r="H3" s="4"/>
      <c r="I3" s="4"/>
      <c r="J3" s="4"/>
      <c r="K3" s="4"/>
      <c r="L3" s="5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</row>
    <row r="4" spans="1:43" s="2" customFormat="1" ht="18" customHeight="1">
      <c r="A4" s="85"/>
      <c r="B4" s="86"/>
      <c r="C4" s="39" t="s">
        <v>24</v>
      </c>
      <c r="D4" s="84"/>
      <c r="E4" s="1"/>
      <c r="F4" s="37"/>
      <c r="G4" s="3"/>
      <c r="H4" s="4"/>
      <c r="I4" s="4">
        <v>1</v>
      </c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</row>
    <row r="5" spans="1:43" s="2" customFormat="1" ht="82.5" customHeight="1">
      <c r="A5" s="96" t="s">
        <v>20</v>
      </c>
      <c r="B5" s="96"/>
      <c r="C5" s="96"/>
      <c r="D5" s="96"/>
      <c r="E5" s="97"/>
      <c r="F5" s="96"/>
      <c r="G5" s="6"/>
      <c r="H5" s="4"/>
      <c r="I5" s="4">
        <v>1</v>
      </c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</row>
    <row r="6" spans="1:43" s="2" customFormat="1" ht="20.25" customHeight="1">
      <c r="A6" s="74"/>
      <c r="B6" s="74"/>
      <c r="C6" s="74"/>
      <c r="D6" s="74"/>
      <c r="E6" s="75"/>
      <c r="F6" s="40"/>
      <c r="G6" s="6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</row>
    <row r="7" spans="1:43" ht="16.5" customHeight="1">
      <c r="A7" s="87"/>
      <c r="B7" s="88"/>
      <c r="C7" s="88"/>
      <c r="D7" s="88"/>
      <c r="E7" s="89" t="s">
        <v>35</v>
      </c>
      <c r="F7" s="7"/>
      <c r="G7" s="8"/>
      <c r="I7" s="9">
        <v>1</v>
      </c>
    </row>
    <row r="8" spans="1:43" s="95" customFormat="1" ht="70.5" customHeight="1">
      <c r="A8" s="41" t="s">
        <v>6</v>
      </c>
      <c r="B8" s="41" t="s">
        <v>0</v>
      </c>
      <c r="C8" s="41" t="s">
        <v>1</v>
      </c>
      <c r="D8" s="41" t="s">
        <v>2</v>
      </c>
      <c r="E8" s="41" t="s">
        <v>3</v>
      </c>
      <c r="F8" s="7"/>
      <c r="G8" s="8"/>
      <c r="I8" s="95">
        <v>1</v>
      </c>
    </row>
    <row r="9" spans="1:43" ht="18" customHeight="1">
      <c r="A9" s="76">
        <v>1</v>
      </c>
      <c r="B9" s="90">
        <v>2</v>
      </c>
      <c r="C9" s="90">
        <v>3</v>
      </c>
      <c r="D9" s="91">
        <v>4</v>
      </c>
      <c r="E9" s="92">
        <v>5</v>
      </c>
      <c r="F9" s="7"/>
      <c r="G9" s="8"/>
      <c r="I9" s="9">
        <v>1</v>
      </c>
    </row>
    <row r="10" spans="1:43" ht="123.75" customHeight="1">
      <c r="A10" s="101" t="s">
        <v>17</v>
      </c>
      <c r="B10" s="43" t="s">
        <v>15</v>
      </c>
      <c r="C10" s="60">
        <f>SUM(D10:E10)</f>
        <v>62900</v>
      </c>
      <c r="D10" s="61">
        <v>62900</v>
      </c>
      <c r="E10" s="62"/>
      <c r="F10" s="42"/>
      <c r="G10" s="10"/>
      <c r="H10" s="11"/>
      <c r="I10" s="11"/>
      <c r="J10" s="12"/>
    </row>
    <row r="11" spans="1:43" ht="108" customHeight="1">
      <c r="A11" s="102"/>
      <c r="B11" s="68" t="s">
        <v>21</v>
      </c>
      <c r="C11" s="70">
        <f>SUM(D11:D11)</f>
        <v>1500000</v>
      </c>
      <c r="D11" s="71">
        <v>1500000</v>
      </c>
      <c r="E11" s="62"/>
      <c r="F11" s="42"/>
      <c r="G11" s="10"/>
      <c r="H11" s="11"/>
      <c r="I11" s="11"/>
      <c r="J11" s="12"/>
    </row>
    <row r="12" spans="1:43" ht="132" customHeight="1">
      <c r="A12" s="102"/>
      <c r="B12" s="68" t="s">
        <v>22</v>
      </c>
      <c r="C12" s="70">
        <f>SUM(D12:D12)</f>
        <v>50000</v>
      </c>
      <c r="D12" s="71">
        <v>50000</v>
      </c>
      <c r="E12" s="62"/>
      <c r="F12" s="42"/>
      <c r="G12" s="10"/>
      <c r="H12" s="11"/>
      <c r="I12" s="11"/>
      <c r="J12" s="12"/>
    </row>
    <row r="13" spans="1:43" ht="144" customHeight="1">
      <c r="A13" s="102"/>
      <c r="B13" s="93" t="s">
        <v>25</v>
      </c>
      <c r="C13" s="70">
        <f t="shared" ref="C13:C14" si="0">SUM(D13:D13)</f>
        <v>40000</v>
      </c>
      <c r="D13" s="71">
        <v>40000</v>
      </c>
      <c r="E13" s="62"/>
      <c r="F13" s="42"/>
      <c r="G13" s="10"/>
      <c r="H13" s="11"/>
      <c r="I13" s="11"/>
      <c r="J13" s="12"/>
    </row>
    <row r="14" spans="1:43" ht="69.75" customHeight="1">
      <c r="A14" s="102"/>
      <c r="B14" s="93" t="s">
        <v>26</v>
      </c>
      <c r="C14" s="70">
        <f t="shared" si="0"/>
        <v>400000</v>
      </c>
      <c r="D14" s="71">
        <v>400000</v>
      </c>
      <c r="E14" s="62"/>
      <c r="F14" s="42"/>
      <c r="G14" s="10"/>
      <c r="H14" s="11"/>
      <c r="I14" s="11"/>
      <c r="J14" s="12"/>
    </row>
    <row r="15" spans="1:43" ht="132.75" hidden="1" customHeight="1">
      <c r="A15" s="103"/>
      <c r="B15" s="69" t="s">
        <v>23</v>
      </c>
      <c r="C15" s="70">
        <f>SUM(D15:D15)</f>
        <v>0</v>
      </c>
      <c r="D15" s="71"/>
      <c r="E15" s="62"/>
      <c r="F15" s="42"/>
      <c r="G15" s="10"/>
      <c r="H15" s="11"/>
      <c r="I15" s="11"/>
      <c r="J15" s="12"/>
    </row>
    <row r="16" spans="1:43" s="48" customFormat="1">
      <c r="A16" s="53" t="s">
        <v>4</v>
      </c>
      <c r="B16" s="54"/>
      <c r="C16" s="63">
        <f>SUM(C10:C15)</f>
        <v>2052900</v>
      </c>
      <c r="D16" s="63">
        <f>SUM(D10:D15)</f>
        <v>2052900</v>
      </c>
      <c r="E16" s="63">
        <f>SUM(E10:E15)</f>
        <v>0</v>
      </c>
      <c r="F16" s="49"/>
      <c r="G16" s="50"/>
      <c r="H16" s="47">
        <f>E16+D16-C16</f>
        <v>0</v>
      </c>
      <c r="I16" s="47">
        <f>SUM(C16:E16)</f>
        <v>4105800</v>
      </c>
    </row>
    <row r="17" spans="1:10" hidden="1">
      <c r="A17" s="98"/>
      <c r="B17" s="14"/>
      <c r="C17" s="64"/>
      <c r="D17" s="64"/>
      <c r="E17" s="65"/>
      <c r="F17" s="10"/>
      <c r="G17" s="10"/>
      <c r="H17" s="11">
        <f t="shared" ref="H17:H30" si="1">E17+D17-C17</f>
        <v>0</v>
      </c>
      <c r="I17" s="11">
        <f t="shared" ref="I17:I30" si="2">SUM(C17:E17)</f>
        <v>0</v>
      </c>
      <c r="J17" s="12"/>
    </row>
    <row r="18" spans="1:10" hidden="1">
      <c r="A18" s="98"/>
      <c r="B18" s="13" t="s">
        <v>4</v>
      </c>
      <c r="C18" s="66">
        <f>C17</f>
        <v>0</v>
      </c>
      <c r="D18" s="66">
        <f>D17</f>
        <v>0</v>
      </c>
      <c r="E18" s="66">
        <f>E17</f>
        <v>0</v>
      </c>
      <c r="F18" s="10"/>
      <c r="G18" s="10"/>
      <c r="H18" s="11">
        <f t="shared" si="1"/>
        <v>0</v>
      </c>
      <c r="I18" s="11">
        <f t="shared" si="2"/>
        <v>0</v>
      </c>
      <c r="J18" s="12"/>
    </row>
    <row r="19" spans="1:10" hidden="1">
      <c r="A19" s="98"/>
      <c r="B19" s="14"/>
      <c r="C19" s="64"/>
      <c r="D19" s="64"/>
      <c r="E19" s="65"/>
      <c r="F19" s="10"/>
      <c r="G19" s="10"/>
      <c r="H19" s="11">
        <f t="shared" si="1"/>
        <v>0</v>
      </c>
      <c r="I19" s="11">
        <f t="shared" si="2"/>
        <v>0</v>
      </c>
      <c r="J19" s="12"/>
    </row>
    <row r="20" spans="1:10" hidden="1">
      <c r="A20" s="98"/>
      <c r="B20" s="13" t="s">
        <v>4</v>
      </c>
      <c r="C20" s="66">
        <f>C19</f>
        <v>0</v>
      </c>
      <c r="D20" s="66">
        <f>D19</f>
        <v>0</v>
      </c>
      <c r="E20" s="66">
        <f>E19</f>
        <v>0</v>
      </c>
      <c r="F20" s="10"/>
      <c r="G20" s="10"/>
      <c r="H20" s="11">
        <f t="shared" si="1"/>
        <v>0</v>
      </c>
      <c r="I20" s="11">
        <f t="shared" si="2"/>
        <v>0</v>
      </c>
      <c r="J20" s="12"/>
    </row>
    <row r="21" spans="1:10" hidden="1">
      <c r="A21" s="98"/>
      <c r="B21" s="14"/>
      <c r="C21" s="64"/>
      <c r="D21" s="64"/>
      <c r="E21" s="65"/>
      <c r="F21" s="10"/>
      <c r="G21" s="10"/>
      <c r="H21" s="11">
        <f t="shared" si="1"/>
        <v>0</v>
      </c>
      <c r="I21" s="11">
        <f t="shared" si="2"/>
        <v>0</v>
      </c>
      <c r="J21" s="12"/>
    </row>
    <row r="22" spans="1:10" hidden="1">
      <c r="A22" s="98"/>
      <c r="B22" s="13" t="s">
        <v>4</v>
      </c>
      <c r="C22" s="66">
        <f>C21</f>
        <v>0</v>
      </c>
      <c r="D22" s="66">
        <f>D21</f>
        <v>0</v>
      </c>
      <c r="E22" s="66">
        <f>E21</f>
        <v>0</v>
      </c>
      <c r="F22" s="10"/>
      <c r="G22" s="10"/>
      <c r="H22" s="11">
        <f t="shared" si="1"/>
        <v>0</v>
      </c>
      <c r="I22" s="11">
        <f t="shared" si="2"/>
        <v>0</v>
      </c>
      <c r="J22" s="12"/>
    </row>
    <row r="23" spans="1:10" hidden="1">
      <c r="A23" s="98"/>
      <c r="B23" s="14"/>
      <c r="C23" s="64"/>
      <c r="D23" s="64"/>
      <c r="E23" s="65"/>
      <c r="F23" s="10"/>
      <c r="G23" s="10"/>
      <c r="H23" s="11">
        <f t="shared" si="1"/>
        <v>0</v>
      </c>
      <c r="I23" s="11">
        <f t="shared" si="2"/>
        <v>0</v>
      </c>
      <c r="J23" s="12"/>
    </row>
    <row r="24" spans="1:10" hidden="1">
      <c r="A24" s="98"/>
      <c r="B24" s="13" t="s">
        <v>4</v>
      </c>
      <c r="C24" s="66">
        <f>C23</f>
        <v>0</v>
      </c>
      <c r="D24" s="66">
        <f>D23</f>
        <v>0</v>
      </c>
      <c r="E24" s="66">
        <f>E23</f>
        <v>0</v>
      </c>
      <c r="F24" s="10"/>
      <c r="G24" s="10"/>
      <c r="H24" s="11">
        <f t="shared" si="1"/>
        <v>0</v>
      </c>
      <c r="I24" s="11">
        <f t="shared" si="2"/>
        <v>0</v>
      </c>
      <c r="J24" s="12"/>
    </row>
    <row r="25" spans="1:10" hidden="1">
      <c r="A25" s="98"/>
      <c r="B25" s="14"/>
      <c r="C25" s="64"/>
      <c r="D25" s="64"/>
      <c r="E25" s="65"/>
      <c r="F25" s="10"/>
      <c r="G25" s="10"/>
      <c r="H25" s="11">
        <f t="shared" si="1"/>
        <v>0</v>
      </c>
      <c r="I25" s="11">
        <f t="shared" si="2"/>
        <v>0</v>
      </c>
      <c r="J25" s="12"/>
    </row>
    <row r="26" spans="1:10" hidden="1">
      <c r="A26" s="98"/>
      <c r="B26" s="13" t="s">
        <v>4</v>
      </c>
      <c r="C26" s="66">
        <f>C25</f>
        <v>0</v>
      </c>
      <c r="D26" s="66">
        <f>D25</f>
        <v>0</v>
      </c>
      <c r="E26" s="66">
        <f>E25</f>
        <v>0</v>
      </c>
      <c r="F26" s="10"/>
      <c r="G26" s="10"/>
      <c r="H26" s="11">
        <f t="shared" si="1"/>
        <v>0</v>
      </c>
      <c r="I26" s="11">
        <f t="shared" si="2"/>
        <v>0</v>
      </c>
      <c r="J26" s="12"/>
    </row>
    <row r="27" spans="1:10" hidden="1">
      <c r="A27" s="98"/>
      <c r="B27" s="14"/>
      <c r="C27" s="64"/>
      <c r="D27" s="64"/>
      <c r="E27" s="65"/>
      <c r="F27" s="10"/>
      <c r="G27" s="10"/>
      <c r="H27" s="11">
        <f t="shared" si="1"/>
        <v>0</v>
      </c>
      <c r="I27" s="11">
        <f t="shared" si="2"/>
        <v>0</v>
      </c>
      <c r="J27" s="12"/>
    </row>
    <row r="28" spans="1:10" hidden="1">
      <c r="A28" s="98"/>
      <c r="B28" s="13" t="s">
        <v>4</v>
      </c>
      <c r="C28" s="66">
        <f>C27</f>
        <v>0</v>
      </c>
      <c r="D28" s="66">
        <f>D27</f>
        <v>0</v>
      </c>
      <c r="E28" s="66">
        <f>E27</f>
        <v>0</v>
      </c>
      <c r="F28" s="10"/>
      <c r="G28" s="10"/>
      <c r="H28" s="11">
        <f t="shared" si="1"/>
        <v>0</v>
      </c>
      <c r="I28" s="11">
        <f t="shared" si="2"/>
        <v>0</v>
      </c>
      <c r="J28" s="12"/>
    </row>
    <row r="29" spans="1:10" hidden="1">
      <c r="A29" s="98"/>
      <c r="B29" s="14"/>
      <c r="C29" s="64"/>
      <c r="D29" s="64"/>
      <c r="E29" s="65"/>
      <c r="F29" s="10"/>
      <c r="G29" s="10"/>
      <c r="H29" s="11">
        <f t="shared" si="1"/>
        <v>0</v>
      </c>
      <c r="I29" s="11">
        <f t="shared" si="2"/>
        <v>0</v>
      </c>
      <c r="J29" s="12"/>
    </row>
    <row r="30" spans="1:10" hidden="1">
      <c r="A30" s="98"/>
      <c r="B30" s="13" t="s">
        <v>4</v>
      </c>
      <c r="C30" s="66">
        <f>C29</f>
        <v>0</v>
      </c>
      <c r="D30" s="66">
        <f>D29</f>
        <v>0</v>
      </c>
      <c r="E30" s="66">
        <f>E29</f>
        <v>0</v>
      </c>
      <c r="F30" s="10"/>
      <c r="G30" s="10"/>
      <c r="H30" s="11">
        <f t="shared" si="1"/>
        <v>0</v>
      </c>
      <c r="I30" s="11">
        <f t="shared" si="2"/>
        <v>0</v>
      </c>
      <c r="J30" s="12"/>
    </row>
    <row r="31" spans="1:10" ht="127.5" customHeight="1">
      <c r="A31" s="77" t="s">
        <v>16</v>
      </c>
      <c r="B31" s="43" t="s">
        <v>18</v>
      </c>
      <c r="C31" s="72">
        <f>SUM(D31:E31)</f>
        <v>190000</v>
      </c>
      <c r="D31" s="73">
        <v>190000</v>
      </c>
      <c r="E31" s="72"/>
      <c r="F31" s="15"/>
      <c r="G31" s="15"/>
      <c r="H31" s="11"/>
      <c r="I31" s="11"/>
      <c r="J31" s="12"/>
    </row>
    <row r="32" spans="1:10" s="48" customFormat="1">
      <c r="A32" s="53" t="s">
        <v>4</v>
      </c>
      <c r="B32" s="54"/>
      <c r="C32" s="63">
        <f>SUM(C30:C31)</f>
        <v>190000</v>
      </c>
      <c r="D32" s="63">
        <f>SUM(D30:D31)</f>
        <v>190000</v>
      </c>
      <c r="E32" s="63">
        <f>SUM(E30:E31)</f>
        <v>0</v>
      </c>
      <c r="F32" s="46"/>
      <c r="G32" s="46"/>
      <c r="H32" s="47"/>
      <c r="I32" s="47"/>
    </row>
    <row r="33" spans="1:14" s="48" customFormat="1" ht="131.25">
      <c r="A33" s="68" t="s">
        <v>27</v>
      </c>
      <c r="B33" s="94" t="s">
        <v>28</v>
      </c>
      <c r="C33" s="80">
        <f>SUM(D33:E33)</f>
        <v>40000</v>
      </c>
      <c r="D33" s="81">
        <v>40000</v>
      </c>
      <c r="E33" s="81"/>
      <c r="F33" s="46"/>
      <c r="G33" s="46"/>
      <c r="H33" s="47"/>
      <c r="I33" s="47"/>
    </row>
    <row r="34" spans="1:14" s="48" customFormat="1">
      <c r="A34" s="53" t="s">
        <v>4</v>
      </c>
      <c r="B34" s="54"/>
      <c r="C34" s="63">
        <f>SUM(C33)</f>
        <v>40000</v>
      </c>
      <c r="D34" s="63">
        <f>SUM(D33)</f>
        <v>40000</v>
      </c>
      <c r="E34" s="63"/>
      <c r="F34" s="46"/>
      <c r="G34" s="46"/>
      <c r="H34" s="47"/>
      <c r="I34" s="47"/>
    </row>
    <row r="35" spans="1:14" ht="131.25" hidden="1">
      <c r="A35" s="100" t="s">
        <v>9</v>
      </c>
      <c r="B35" s="43" t="s">
        <v>10</v>
      </c>
      <c r="C35" s="66">
        <f>SUM(D35:E35)</f>
        <v>0</v>
      </c>
      <c r="D35" s="66"/>
      <c r="E35" s="66"/>
      <c r="F35" s="15"/>
      <c r="G35" s="15"/>
      <c r="H35" s="11"/>
      <c r="I35" s="11"/>
      <c r="J35" s="12"/>
    </row>
    <row r="36" spans="1:14" ht="131.25" hidden="1">
      <c r="A36" s="100"/>
      <c r="B36" s="43" t="s">
        <v>11</v>
      </c>
      <c r="C36" s="66">
        <f>SUM(D36:E36)</f>
        <v>0</v>
      </c>
      <c r="D36" s="66"/>
      <c r="E36" s="66"/>
      <c r="F36" s="15"/>
      <c r="G36" s="15"/>
      <c r="H36" s="11"/>
      <c r="I36" s="11"/>
      <c r="J36" s="12"/>
    </row>
    <row r="37" spans="1:14" s="52" customFormat="1" hidden="1">
      <c r="A37" s="55" t="s">
        <v>4</v>
      </c>
      <c r="B37" s="53"/>
      <c r="C37" s="63">
        <f>SUM(C35:C36)</f>
        <v>0</v>
      </c>
      <c r="D37" s="63">
        <f>SUM(D35:D36)</f>
        <v>0</v>
      </c>
      <c r="E37" s="63">
        <f>SUM(E35:E36)</f>
        <v>0</v>
      </c>
      <c r="F37" s="46"/>
      <c r="G37" s="46"/>
      <c r="H37" s="51"/>
      <c r="I37" s="51"/>
    </row>
    <row r="38" spans="1:14" s="52" customFormat="1" ht="119.25" customHeight="1">
      <c r="A38" s="82" t="s">
        <v>29</v>
      </c>
      <c r="B38" s="94" t="s">
        <v>30</v>
      </c>
      <c r="C38" s="78">
        <f>SUM(D38:E38)</f>
        <v>40000</v>
      </c>
      <c r="D38" s="79">
        <v>40000</v>
      </c>
      <c r="E38" s="79"/>
      <c r="F38" s="46"/>
      <c r="G38" s="46"/>
      <c r="H38" s="51"/>
      <c r="I38" s="51"/>
    </row>
    <row r="39" spans="1:14" s="52" customFormat="1">
      <c r="A39" s="83" t="s">
        <v>4</v>
      </c>
      <c r="B39" s="53"/>
      <c r="C39" s="63">
        <f>SUM(C38)</f>
        <v>40000</v>
      </c>
      <c r="D39" s="63">
        <f t="shared" ref="D39:N39" si="3">SUM(D38)</f>
        <v>40000</v>
      </c>
      <c r="E39" s="63">
        <f t="shared" si="3"/>
        <v>0</v>
      </c>
      <c r="F39" s="63">
        <f t="shared" si="3"/>
        <v>0</v>
      </c>
      <c r="G39" s="63">
        <f t="shared" si="3"/>
        <v>0</v>
      </c>
      <c r="H39" s="63">
        <f t="shared" si="3"/>
        <v>0</v>
      </c>
      <c r="I39" s="63">
        <f t="shared" si="3"/>
        <v>0</v>
      </c>
      <c r="J39" s="63">
        <f t="shared" si="3"/>
        <v>0</v>
      </c>
      <c r="K39" s="63">
        <f t="shared" si="3"/>
        <v>0</v>
      </c>
      <c r="L39" s="63">
        <f t="shared" si="3"/>
        <v>0</v>
      </c>
      <c r="M39" s="63">
        <f t="shared" si="3"/>
        <v>0</v>
      </c>
      <c r="N39" s="63">
        <f t="shared" si="3"/>
        <v>0</v>
      </c>
    </row>
    <row r="40" spans="1:14" s="52" customFormat="1" ht="108" customHeight="1">
      <c r="A40" s="82" t="s">
        <v>32</v>
      </c>
      <c r="B40" s="68" t="s">
        <v>31</v>
      </c>
      <c r="C40" s="78">
        <f>SUM(D40:E40)</f>
        <v>40000</v>
      </c>
      <c r="D40" s="79">
        <v>40000</v>
      </c>
      <c r="E40" s="79"/>
      <c r="F40" s="46"/>
      <c r="G40" s="46"/>
      <c r="H40" s="51"/>
      <c r="I40" s="51"/>
    </row>
    <row r="41" spans="1:14" s="52" customFormat="1">
      <c r="A41" s="83" t="s">
        <v>4</v>
      </c>
      <c r="B41" s="53"/>
      <c r="C41" s="63">
        <f>SUM(C40)</f>
        <v>40000</v>
      </c>
      <c r="D41" s="63">
        <f t="shared" ref="D41:E41" si="4">SUM(D40)</f>
        <v>40000</v>
      </c>
      <c r="E41" s="63">
        <f t="shared" si="4"/>
        <v>0</v>
      </c>
      <c r="F41" s="46"/>
      <c r="G41" s="46"/>
      <c r="H41" s="51"/>
      <c r="I41" s="51"/>
    </row>
    <row r="42" spans="1:14" ht="150" hidden="1">
      <c r="A42" s="77" t="s">
        <v>12</v>
      </c>
      <c r="B42" s="43" t="s">
        <v>13</v>
      </c>
      <c r="C42" s="66">
        <f>SUM(D42:E42)</f>
        <v>0</v>
      </c>
      <c r="D42" s="66"/>
      <c r="E42" s="66"/>
      <c r="F42" s="15"/>
      <c r="G42" s="15"/>
      <c r="H42" s="11">
        <v>1</v>
      </c>
      <c r="I42" s="11">
        <v>1</v>
      </c>
    </row>
    <row r="43" spans="1:14" s="48" customFormat="1" hidden="1">
      <c r="A43" s="55" t="s">
        <v>4</v>
      </c>
      <c r="B43" s="53"/>
      <c r="C43" s="63">
        <f>SUM(C42)</f>
        <v>0</v>
      </c>
      <c r="D43" s="63">
        <f>SUM(D42)</f>
        <v>0</v>
      </c>
      <c r="E43" s="63">
        <f>SUM(E42)</f>
        <v>0</v>
      </c>
      <c r="F43" s="46"/>
      <c r="G43" s="46"/>
      <c r="H43" s="47">
        <v>1</v>
      </c>
      <c r="I43" s="47">
        <v>1</v>
      </c>
    </row>
    <row r="44" spans="1:14" s="59" customFormat="1">
      <c r="A44" s="57" t="s">
        <v>14</v>
      </c>
      <c r="B44" s="56"/>
      <c r="C44" s="67">
        <f>C43+C37+C32+C16+C41+C39+C34</f>
        <v>2362900</v>
      </c>
      <c r="D44" s="67">
        <f>D43+D37+D32+D16+D41+D39+D34</f>
        <v>2362900</v>
      </c>
      <c r="E44" s="67">
        <f>E43+E37+E32+E16</f>
        <v>0</v>
      </c>
      <c r="F44" s="45"/>
      <c r="G44" s="45"/>
      <c r="H44" s="58"/>
      <c r="I44" s="58"/>
    </row>
    <row r="45" spans="1:14">
      <c r="A45" s="16"/>
      <c r="B45" s="17"/>
      <c r="C45" s="44"/>
      <c r="D45" s="44"/>
      <c r="E45" s="44"/>
      <c r="F45" s="15"/>
      <c r="G45" s="15"/>
      <c r="H45" s="11"/>
      <c r="I45" s="11"/>
    </row>
    <row r="46" spans="1:14">
      <c r="A46" s="16"/>
      <c r="B46" s="17"/>
      <c r="C46" s="44"/>
      <c r="D46" s="44"/>
      <c r="E46" s="44"/>
      <c r="F46" s="15"/>
      <c r="G46" s="15"/>
      <c r="H46" s="11"/>
      <c r="I46" s="11"/>
    </row>
    <row r="47" spans="1:14">
      <c r="A47" s="19" t="s">
        <v>8</v>
      </c>
      <c r="B47" s="20"/>
      <c r="C47" s="21"/>
      <c r="D47" s="99" t="s">
        <v>7</v>
      </c>
      <c r="E47" s="99"/>
      <c r="F47" s="15"/>
      <c r="G47" s="15"/>
      <c r="H47" s="11">
        <v>1</v>
      </c>
      <c r="I47" s="11">
        <v>1</v>
      </c>
    </row>
    <row r="48" spans="1:14">
      <c r="A48" s="16"/>
      <c r="B48" s="17"/>
      <c r="C48" s="18"/>
      <c r="D48" s="18"/>
      <c r="E48" s="18"/>
      <c r="F48" s="15"/>
      <c r="G48" s="15"/>
      <c r="H48" s="11">
        <v>1</v>
      </c>
      <c r="I48" s="11">
        <v>1</v>
      </c>
    </row>
    <row r="49" spans="1:9">
      <c r="A49" s="16"/>
      <c r="B49" s="17"/>
      <c r="C49" s="18"/>
      <c r="D49" s="18"/>
      <c r="E49" s="18"/>
      <c r="F49" s="15"/>
      <c r="G49" s="15"/>
      <c r="H49" s="11">
        <v>1</v>
      </c>
      <c r="I49" s="11">
        <v>1</v>
      </c>
    </row>
    <row r="50" spans="1:9">
      <c r="E50" s="23"/>
      <c r="F50" s="24"/>
      <c r="H50" s="11">
        <v>1</v>
      </c>
      <c r="I50" s="11">
        <v>1</v>
      </c>
    </row>
    <row r="51" spans="1:9">
      <c r="A51" s="16"/>
      <c r="B51" s="17"/>
      <c r="C51" s="18"/>
      <c r="D51" s="18"/>
      <c r="E51" s="18"/>
      <c r="F51" s="15"/>
      <c r="G51" s="15"/>
      <c r="H51" s="11">
        <v>1</v>
      </c>
      <c r="I51" s="11">
        <f>SUM(C51:E51)</f>
        <v>0</v>
      </c>
    </row>
    <row r="52" spans="1:9">
      <c r="C52" s="25" t="e">
        <f>#REF!-[1]дод1!C137</f>
        <v>#REF!</v>
      </c>
      <c r="D52" s="25" t="e">
        <f>#REF!-[1]дод1!D137</f>
        <v>#REF!</v>
      </c>
      <c r="E52" s="25" t="e">
        <f>#REF!-[1]дод1!E137</f>
        <v>#REF!</v>
      </c>
      <c r="F52" s="25" t="e">
        <f>#REF!-[1]дод1!F137</f>
        <v>#REF!</v>
      </c>
      <c r="G52" s="25" t="e">
        <f>#REF!-[1]дод1!G137</f>
        <v>#REF!</v>
      </c>
      <c r="H52" s="11">
        <v>1</v>
      </c>
      <c r="I52" s="11" t="e">
        <f>SUM(C52:E52)</f>
        <v>#REF!</v>
      </c>
    </row>
    <row r="53" spans="1:9" s="30" customFormat="1">
      <c r="A53" s="26"/>
      <c r="B53" s="27"/>
      <c r="C53" s="28"/>
      <c r="D53" s="28"/>
      <c r="E53" s="29"/>
      <c r="F53" s="9"/>
      <c r="G53" s="9"/>
      <c r="H53" s="11">
        <v>1</v>
      </c>
      <c r="I53" s="11">
        <f>SUM(C53:E53)</f>
        <v>0</v>
      </c>
    </row>
    <row r="54" spans="1:9">
      <c r="C54" s="25"/>
      <c r="D54" s="25"/>
      <c r="E54" s="31"/>
      <c r="F54" s="32" t="e">
        <f>#REF!-[1]дод1!F138</f>
        <v>#REF!</v>
      </c>
      <c r="G54" s="32" t="e">
        <f>#REF!-[1]дод1!G138</f>
        <v>#REF!</v>
      </c>
      <c r="H54" s="11">
        <v>1</v>
      </c>
      <c r="I54" s="11">
        <f>SUM(C54:E54)</f>
        <v>0</v>
      </c>
    </row>
    <row r="55" spans="1:9">
      <c r="A55" s="9"/>
      <c r="B55" s="9"/>
      <c r="E55" s="23"/>
      <c r="H55" s="9">
        <v>1</v>
      </c>
    </row>
    <row r="57" spans="1:9">
      <c r="C57" s="25">
        <f>[1]дод1!C137</f>
        <v>16418422</v>
      </c>
      <c r="D57" s="25">
        <f>[1]дод1!D137</f>
        <v>0</v>
      </c>
      <c r="E57" s="25">
        <f>[1]дод1!E137</f>
        <v>16418422</v>
      </c>
    </row>
    <row r="58" spans="1:9" s="36" customFormat="1">
      <c r="A58" s="33"/>
      <c r="B58" s="34" t="s">
        <v>5</v>
      </c>
      <c r="C58" s="35" t="e">
        <f>#REF!-C57</f>
        <v>#REF!</v>
      </c>
      <c r="D58" s="35" t="e">
        <f>#REF!-D57</f>
        <v>#REF!</v>
      </c>
      <c r="E58" s="35" t="e">
        <f>#REF!-E57</f>
        <v>#REF!</v>
      </c>
      <c r="F58" s="25" t="e">
        <f>F57-F54</f>
        <v>#REF!</v>
      </c>
      <c r="G58" s="25" t="e">
        <f>G57-G54</f>
        <v>#REF!</v>
      </c>
    </row>
  </sheetData>
  <autoFilter ref="I1:I55"/>
  <mergeCells count="11">
    <mergeCell ref="A5:F5"/>
    <mergeCell ref="A17:A18"/>
    <mergeCell ref="A19:A20"/>
    <mergeCell ref="A21:A22"/>
    <mergeCell ref="D47:E47"/>
    <mergeCell ref="A29:A30"/>
    <mergeCell ref="A25:A26"/>
    <mergeCell ref="A23:A24"/>
    <mergeCell ref="A27:A28"/>
    <mergeCell ref="A35:A36"/>
    <mergeCell ref="A10:A15"/>
  </mergeCells>
  <phoneticPr fontId="12" type="noConversion"/>
  <printOptions horizontalCentered="1"/>
  <pageMargins left="0.6692913385826772" right="0.23622047244094491" top="0.43307086614173229" bottom="0.31496062992125984" header="0" footer="0"/>
  <pageSetup paperSize="9" scale="84" orientation="portrait" r:id="rId1"/>
  <headerFooter alignWithMargins="0"/>
  <rowBreaks count="1" manualBreakCount="1">
    <brk id="30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дод3.3</vt:lpstr>
      <vt:lpstr>дод3.3!Заголовки_для_печати</vt:lpstr>
      <vt:lpstr>дод3.3!Область_печати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Admin</cp:lastModifiedBy>
  <cp:lastPrinted>2019-09-26T11:24:04Z</cp:lastPrinted>
  <dcterms:created xsi:type="dcterms:W3CDTF">2018-06-04T05:57:33Z</dcterms:created>
  <dcterms:modified xsi:type="dcterms:W3CDTF">2019-10-02T09:40:04Z</dcterms:modified>
</cp:coreProperties>
</file>